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36" windowWidth="22116" windowHeight="9552"/>
  </bookViews>
  <sheets>
    <sheet name="Allgemeine Hinweise" sheetId="6" r:id="rId1"/>
    <sheet name="Berechnung" sheetId="4" r:id="rId2"/>
    <sheet name="Kapitalisierung" sheetId="5" r:id="rId3"/>
    <sheet name="Tabelle1" sheetId="1" r:id="rId4"/>
  </sheets>
  <definedNames>
    <definedName name="DM">#REF!</definedName>
    <definedName name="_xlnm.Print_Area" localSheetId="1">Berechnung!$A$1:$F$103</definedName>
    <definedName name="eur">#REF!</definedName>
  </definedNames>
  <calcPr calcId="145621"/>
</workbook>
</file>

<file path=xl/calcChain.xml><?xml version="1.0" encoding="utf-8"?>
<calcChain xmlns="http://schemas.openxmlformats.org/spreadsheetml/2006/main">
  <c r="D103" i="4" l="1"/>
  <c r="D97" i="4"/>
  <c r="D91" i="4"/>
  <c r="D81" i="4"/>
  <c r="D63" i="4"/>
  <c r="D55" i="4"/>
  <c r="D39" i="4"/>
  <c r="F23" i="4"/>
  <c r="E23" i="4"/>
  <c r="D23" i="4"/>
  <c r="D30" i="4"/>
  <c r="F21" i="4"/>
  <c r="E21" i="4"/>
  <c r="D21" i="4"/>
  <c r="F19" i="4"/>
  <c r="E19" i="4"/>
  <c r="D19" i="4"/>
  <c r="E97" i="4" l="1"/>
  <c r="E96" i="4"/>
  <c r="E95" i="4"/>
  <c r="C93" i="4"/>
  <c r="D79" i="4"/>
  <c r="D94" i="4" l="1"/>
  <c r="E99" i="4" l="1"/>
  <c r="E91" i="4"/>
  <c r="E90" i="4"/>
  <c r="E89" i="4"/>
  <c r="C99" i="4"/>
  <c r="C87" i="4"/>
  <c r="C86" i="4"/>
  <c r="C85" i="4"/>
  <c r="C37" i="4"/>
  <c r="C84" i="4" s="1"/>
  <c r="C36" i="4"/>
  <c r="C35" i="4"/>
  <c r="E32" i="4"/>
  <c r="E30" i="4"/>
  <c r="D36" i="4" s="1"/>
  <c r="E12" i="5"/>
  <c r="D12" i="5"/>
  <c r="E11" i="5"/>
  <c r="E10" i="5"/>
  <c r="E9" i="5"/>
  <c r="E8" i="5"/>
  <c r="E7" i="5"/>
  <c r="E6" i="5"/>
  <c r="E5" i="5"/>
  <c r="E4" i="5"/>
  <c r="E3" i="5"/>
  <c r="E2" i="5"/>
  <c r="D32" i="4" l="1"/>
  <c r="C12" i="5"/>
  <c r="D61" i="4" l="1"/>
  <c r="D53" i="4"/>
  <c r="D87" i="4" l="1"/>
  <c r="D86" i="4"/>
  <c r="F4" i="4"/>
  <c r="D65" i="4" s="1"/>
  <c r="E20" i="4" l="1"/>
  <c r="D34" i="4"/>
  <c r="D25" i="4"/>
  <c r="D83" i="4"/>
  <c r="D57" i="4"/>
  <c r="E4" i="4"/>
  <c r="D4" i="4" s="1"/>
  <c r="D49" i="4"/>
  <c r="F20" i="4"/>
  <c r="D45" i="4"/>
  <c r="D47" i="4" s="1"/>
  <c r="A41" i="4"/>
  <c r="A49" i="4" s="1"/>
  <c r="A57" i="4" s="1"/>
  <c r="D41" i="4"/>
  <c r="E8" i="1"/>
  <c r="D8" i="1"/>
  <c r="C8" i="1"/>
  <c r="A8" i="1"/>
  <c r="E13" i="1"/>
  <c r="C13" i="1"/>
  <c r="E11" i="1"/>
  <c r="D11" i="1"/>
  <c r="D13" i="1" s="1"/>
  <c r="C11" i="1"/>
  <c r="E4" i="1"/>
  <c r="E6" i="1" s="1"/>
  <c r="D4" i="1"/>
  <c r="D6" i="1" s="1"/>
  <c r="C4" i="1"/>
  <c r="C6" i="1" s="1"/>
  <c r="E1" i="1"/>
  <c r="D1" i="1"/>
  <c r="A65" i="4" l="1"/>
  <c r="A83" i="4"/>
  <c r="D85" i="4"/>
  <c r="D20" i="4"/>
  <c r="D26" i="4" l="1"/>
  <c r="D35" i="4" l="1"/>
  <c r="D37" i="4" s="1"/>
  <c r="D28" i="4"/>
  <c r="D84" i="4" l="1"/>
  <c r="D89" i="4" s="1"/>
  <c r="D93" i="4" s="1"/>
  <c r="D95" i="4" s="1"/>
  <c r="D99" i="4" l="1"/>
  <c r="D101" i="4" s="1"/>
</calcChain>
</file>

<file path=xl/comments1.xml><?xml version="1.0" encoding="utf-8"?>
<comments xmlns="http://schemas.openxmlformats.org/spreadsheetml/2006/main">
  <authors>
    <author>Peter Hager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Peter Hager:</t>
        </r>
        <r>
          <rPr>
            <sz val="9"/>
            <color indexed="81"/>
            <rFont val="Tahoma"/>
            <family val="2"/>
          </rPr>
          <t xml:space="preserve">
EUR - Euro
TEUR - Tausend Euro
MEUR - Mio. Euro
Fremdwährung </t>
        </r>
      </text>
    </comment>
  </commentList>
</comments>
</file>

<file path=xl/sharedStrings.xml><?xml version="1.0" encoding="utf-8"?>
<sst xmlns="http://schemas.openxmlformats.org/spreadsheetml/2006/main" count="119" uniqueCount="72">
  <si>
    <t>NN</t>
  </si>
  <si>
    <t>Gesamt</t>
  </si>
  <si>
    <t>bisher</t>
  </si>
  <si>
    <t>Diff</t>
  </si>
  <si>
    <t>Stichtag</t>
  </si>
  <si>
    <t>+/-</t>
  </si>
  <si>
    <t>Sonder-/Teilwertabschreibung, erhöhte Absetzungen Teilwertzuschreibungen</t>
  </si>
  <si>
    <t>+</t>
  </si>
  <si>
    <t xml:space="preserve">Absetzungen Geschäfts- oder Fimenwert sowie firmenwertähnlicher Wirtschaftsgüter  </t>
  </si>
  <si>
    <t>Im Unterschiedsbetrag nach § 4 Abs. 1 (d)EStG fehlende, aber wiederkehrende/enthaltende, nicht zu erwartende InvZul</t>
  </si>
  <si>
    <t>Ertragsteueraufwand / Erträge aus Erstattung von Ertragsteuern</t>
  </si>
  <si>
    <t xml:space="preserve">- </t>
  </si>
  <si>
    <t>Unternehmerlohn, soweit unberücksichtigt</t>
  </si>
  <si>
    <t>sonstige wirtschaftlich nicht begründete Vermögensänderungen</t>
  </si>
  <si>
    <t>=</t>
  </si>
  <si>
    <t>Betriebsergebnis vor pauschalierten Steuern</t>
  </si>
  <si>
    <t>-</t>
  </si>
  <si>
    <t>30% pauschalierte Ertragsteuer</t>
  </si>
  <si>
    <t>Betriebsergebnis</t>
  </si>
  <si>
    <t>Diff.</t>
  </si>
  <si>
    <t>nicht betriebsnotwendiges Vermögen</t>
  </si>
  <si>
    <t>Beteiligungen</t>
  </si>
  <si>
    <t>Junges Vermögen</t>
  </si>
  <si>
    <t>Ertragswert</t>
  </si>
  <si>
    <t>Durchschnitt Betriebsergebnis</t>
  </si>
  <si>
    <t>Basiszins</t>
  </si>
  <si>
    <t>Zuschlag</t>
  </si>
  <si>
    <t>Summe</t>
  </si>
  <si>
    <t>Faktor</t>
  </si>
  <si>
    <t>2016 (Antrag)</t>
  </si>
  <si>
    <t>ab 2016</t>
  </si>
  <si>
    <t>Zins</t>
  </si>
  <si>
    <t>Ermittlung</t>
  </si>
  <si>
    <t>Einheit</t>
  </si>
  <si>
    <t>EUR</t>
  </si>
  <si>
    <t>Unternehmenswert</t>
  </si>
  <si>
    <t>hier Quelle eingeben</t>
  </si>
  <si>
    <t>in Euro</t>
  </si>
  <si>
    <t>Liebe Anwenderinnen und Anwender!</t>
  </si>
  <si>
    <t>Einzugeben sind jene Daten, die gelb hinterlegt sind.</t>
  </si>
  <si>
    <t>Blau hinterlegte Felder sind grundsätzlich automatisiert, können aber individuell verändert werden.</t>
  </si>
  <si>
    <r>
      <t xml:space="preserve">Die </t>
    </r>
    <r>
      <rPr>
        <b/>
        <sz val="10"/>
        <rFont val="Arial"/>
        <family val="2"/>
      </rPr>
      <t>Bisher-Werte</t>
    </r>
    <r>
      <rPr>
        <sz val="11"/>
        <color theme="1"/>
        <rFont val="Calibri"/>
        <family val="2"/>
        <scheme val="minor"/>
      </rPr>
      <t xml:space="preserve"> dienen der Überprüfung der bisherhigen Berechnung und können wenn sie nicht benötigt werden gelöscht werden.</t>
    </r>
  </si>
  <si>
    <r>
      <t>!!</t>
    </r>
    <r>
      <rPr>
        <sz val="11"/>
        <color theme="1"/>
        <rFont val="Calibri"/>
        <family val="2"/>
        <scheme val="minor"/>
      </rPr>
      <t xml:space="preserve"> Sämtliche übrigen Felder sind verformelt, bitte nicht ändern!</t>
    </r>
  </si>
  <si>
    <t>Kursiv geschriebener Text dient nur der Erläuterung  und soll nach erfolgter Berechnung (zB bei Ausdruck</t>
  </si>
  <si>
    <t>für die Parteien) gelöscht werden.</t>
  </si>
  <si>
    <t>Verbesserungsvorschläge werden dankbar angenommen.</t>
  </si>
  <si>
    <t>Peter.Hager@bmf.gv.at</t>
  </si>
  <si>
    <t>BW FB ESt/KSt</t>
  </si>
  <si>
    <t>(c) Mag. Ing. Peter Hager</t>
  </si>
  <si>
    <r>
      <t xml:space="preserve">Diese Tabelle richtet sich an Betriebsprüfer, die ein nach dem </t>
    </r>
    <r>
      <rPr>
        <b/>
        <sz val="10"/>
        <rFont val="Arial"/>
        <family val="2"/>
      </rPr>
      <t>vereinfachten Ertragswertverfahren</t>
    </r>
    <r>
      <rPr>
        <sz val="10"/>
        <rFont val="Arial"/>
        <family val="2"/>
      </rPr>
      <t xml:space="preserve"> gem. § 199 (d)BewG ermittelten, Unternehmenswert nachrechnen müssen.</t>
    </r>
  </si>
  <si>
    <r>
      <t xml:space="preserve">Diese Berechnungshilfe stellt </t>
    </r>
    <r>
      <rPr>
        <u/>
        <sz val="10"/>
        <rFont val="Arial"/>
        <family val="2"/>
      </rPr>
      <t>keine Empfehlung</t>
    </r>
    <r>
      <rPr>
        <sz val="10"/>
        <rFont val="Arial"/>
        <family val="2"/>
      </rPr>
      <t xml:space="preserve"> für dieses Verahren dar.</t>
    </r>
  </si>
  <si>
    <r>
      <t xml:space="preserve">Es wird </t>
    </r>
    <r>
      <rPr>
        <u/>
        <sz val="10"/>
        <rFont val="Arial"/>
        <family val="2"/>
      </rPr>
      <t>kein Gewähr</t>
    </r>
    <r>
      <rPr>
        <sz val="10"/>
        <rFont val="Arial"/>
        <family val="2"/>
      </rPr>
      <t xml:space="preserve"> übernommen, dass die Tabelle auf dem aktuellen Rechtsstand und frei von Formelfehlern ist.</t>
    </r>
  </si>
  <si>
    <t xml:space="preserve">lt Tabelle Kapitalisierung bis 2015 Zins(Summe), danach Faktor </t>
  </si>
  <si>
    <t>Substanzwert</t>
  </si>
  <si>
    <t>Eigenkapital lt Steuerbilanz</t>
  </si>
  <si>
    <t>Nicht aktivierte Wirtschaftsgüter</t>
  </si>
  <si>
    <t>selbst hergestellte unkörperliches Anlagevermögen</t>
  </si>
  <si>
    <t>unterlassene Zuschreibung</t>
  </si>
  <si>
    <t>Abw Buchwert - gemeiner Wert</t>
  </si>
  <si>
    <t>sonstige Änderungen</t>
  </si>
  <si>
    <t>Zwischensumme</t>
  </si>
  <si>
    <t>unterlassene TWA</t>
  </si>
  <si>
    <t>lt Steuererkl.</t>
  </si>
  <si>
    <t>Gewinn § 4 Abs. 1 (d)EStG</t>
  </si>
  <si>
    <t>Einmalige Veräußerungsverluste/-gewinne</t>
  </si>
  <si>
    <t>ao Aufwendungen/Erträge</t>
  </si>
  <si>
    <t>Aufwendungen/Erträge iZm nicht betriebsnotwendigen Vermögen iSd § 2 Abs. 2 (d)EStG</t>
  </si>
  <si>
    <t>Aufwendungen/Erträge iZm jungem Vermögen iSd § 2 Abs. 4 (d)EStG</t>
  </si>
  <si>
    <t>übernommene Beteiligungsverluste</t>
  </si>
  <si>
    <t xml:space="preserve">Wechselkurs </t>
  </si>
  <si>
    <t>Das  vereinfachte Ertragswertverfahren ist betriebswirtschaftlich NICHT ANERKANNT, wird aber in Deutschland für steuerliche Zwecke anerkannt.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</si>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</sst>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_ ;[Red]\-#,##0.00\ 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Helv"/>
    </font>
    <font>
      <b/>
      <sz val="10"/>
      <color indexed="8"/>
      <name val="Helv"/>
    </font>
    <font>
      <b/>
      <i/>
      <sz val="10"/>
      <color indexed="23"/>
      <name val="Helv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darkGray">
        <fgColor indexed="9"/>
        <bgColor indexed="13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0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6" borderId="3">
      <protection locked="0"/>
    </xf>
    <xf numFmtId="0" fontId="10" fillId="6" borderId="3">
      <alignment horizontal="center"/>
      <protection locked="0"/>
    </xf>
    <xf numFmtId="0" fontId="10" fillId="6" borderId="3">
      <alignment horizontal="right"/>
      <protection locked="0"/>
    </xf>
    <xf numFmtId="0" fontId="10" fillId="6" borderId="3">
      <alignment horizontal="right"/>
      <protection locked="0"/>
    </xf>
    <xf numFmtId="0" fontId="10" fillId="7" borderId="3">
      <alignment horizontal="right"/>
      <protection hidden="1"/>
    </xf>
    <xf numFmtId="0" fontId="6" fillId="0" borderId="4" applyFill="0" applyBorder="0">
      <alignment horizontal="center"/>
      <protection locked="0"/>
    </xf>
    <xf numFmtId="0" fontId="5" fillId="0" borderId="0" applyFill="0" applyBorder="0">
      <alignment horizontal="center"/>
      <protection locked="0" hidden="1"/>
    </xf>
    <xf numFmtId="0" fontId="5" fillId="0" borderId="0"/>
    <xf numFmtId="1" fontId="10" fillId="8" borderId="0" applyAlignment="0">
      <alignment horizontal="center"/>
      <protection locked="0"/>
    </xf>
    <xf numFmtId="40" fontId="5" fillId="0" borderId="5" applyFill="0" applyBorder="0">
      <alignment horizontal="center"/>
      <protection locked="0"/>
    </xf>
    <xf numFmtId="0" fontId="10" fillId="8" borderId="0">
      <protection hidden="1"/>
    </xf>
    <xf numFmtId="0" fontId="11" fillId="9" borderId="0">
      <alignment horizontal="left"/>
      <protection hidden="1"/>
    </xf>
    <xf numFmtId="0" fontId="10" fillId="8" borderId="0">
      <alignment horizontal="right"/>
      <protection hidden="1"/>
    </xf>
    <xf numFmtId="0" fontId="5" fillId="0" borderId="5" applyFill="0" applyBorder="0">
      <protection locked="0"/>
    </xf>
    <xf numFmtId="0" fontId="5" fillId="0" borderId="5" applyFill="0" applyBorder="0">
      <alignment horizontal="right"/>
      <protection locked="0"/>
    </xf>
    <xf numFmtId="0" fontId="5" fillId="0" borderId="6" applyFill="0" applyBorder="0">
      <alignment horizontal="right"/>
      <protection locked="0"/>
    </xf>
    <xf numFmtId="0" fontId="12" fillId="9" borderId="0">
      <alignment horizontal="left"/>
      <protection hidden="1"/>
    </xf>
  </cellStyleXfs>
  <cellXfs count="62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/>
    <xf numFmtId="164" fontId="2" fillId="0" borderId="2" xfId="0" applyNumberFormat="1" applyFont="1" applyBorder="1"/>
    <xf numFmtId="8" fontId="0" fillId="0" borderId="0" xfId="0" applyNumberFormat="1"/>
    <xf numFmtId="8" fontId="1" fillId="0" borderId="1" xfId="0" applyNumberFormat="1" applyFont="1" applyBorder="1"/>
    <xf numFmtId="8" fontId="2" fillId="0" borderId="2" xfId="0" applyNumberFormat="1" applyFont="1" applyBorder="1"/>
    <xf numFmtId="10" fontId="0" fillId="0" borderId="0" xfId="0" applyNumberFormat="1"/>
    <xf numFmtId="10" fontId="1" fillId="0" borderId="0" xfId="0" applyNumberFormat="1" applyFont="1"/>
    <xf numFmtId="165" fontId="0" fillId="0" borderId="0" xfId="0" applyNumberFormat="1"/>
    <xf numFmtId="10" fontId="0" fillId="0" borderId="0" xfId="0" applyNumberFormat="1" applyFont="1"/>
    <xf numFmtId="165" fontId="1" fillId="0" borderId="0" xfId="0" applyNumberFormat="1" applyFont="1"/>
    <xf numFmtId="0" fontId="5" fillId="0" borderId="0" xfId="1"/>
    <xf numFmtId="0" fontId="5" fillId="4" borderId="0" xfId="1" applyFill="1"/>
    <xf numFmtId="0" fontId="5" fillId="5" borderId="0" xfId="1" applyFont="1" applyFill="1"/>
    <xf numFmtId="0" fontId="5" fillId="0" borderId="0" xfId="1" applyFont="1" applyFill="1"/>
    <xf numFmtId="0" fontId="6" fillId="0" borderId="0" xfId="1" applyFont="1"/>
    <xf numFmtId="0" fontId="7" fillId="0" borderId="0" xfId="1" applyFont="1"/>
    <xf numFmtId="0" fontId="5" fillId="0" borderId="0" xfId="1" applyFont="1"/>
    <xf numFmtId="0" fontId="8" fillId="0" borderId="0" xfId="2" applyAlignment="1" applyProtection="1"/>
    <xf numFmtId="0" fontId="9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2" borderId="0" xfId="0" applyNumberFormat="1" applyFill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0" borderId="0" xfId="0" quotePrefix="1" applyAlignment="1">
      <alignment vertical="top"/>
    </xf>
    <xf numFmtId="164" fontId="0" fillId="2" borderId="0" xfId="0" applyNumberFormat="1" applyFill="1" applyAlignment="1" applyProtection="1">
      <alignment vertical="top" wrapText="1"/>
      <protection locked="0"/>
    </xf>
    <xf numFmtId="14" fontId="0" fillId="2" borderId="0" xfId="0" applyNumberFormat="1" applyFill="1" applyAlignment="1" applyProtection="1">
      <alignment horizontal="center" vertical="top"/>
      <protection locked="0"/>
    </xf>
    <xf numFmtId="0" fontId="5" fillId="5" borderId="0" xfId="1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0" fillId="0" borderId="2" xfId="0" quotePrefix="1" applyBorder="1" applyAlignment="1">
      <alignment vertical="top"/>
    </xf>
    <xf numFmtId="0" fontId="0" fillId="0" borderId="2" xfId="0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164" fontId="3" fillId="2" borderId="0" xfId="0" applyNumberFormat="1" applyFont="1" applyFill="1" applyAlignment="1" applyProtection="1">
      <alignment vertical="top"/>
      <protection locked="0"/>
    </xf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4" fontId="1" fillId="3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10" fontId="1" fillId="2" borderId="0" xfId="0" applyNumberFormat="1" applyFont="1" applyFill="1" applyAlignment="1" applyProtection="1">
      <alignment vertical="top"/>
      <protection locked="0"/>
    </xf>
    <xf numFmtId="165" fontId="1" fillId="3" borderId="0" xfId="0" applyNumberFormat="1" applyFont="1" applyFill="1" applyAlignment="1" applyProtection="1">
      <alignment vertical="top"/>
      <protection locked="0"/>
    </xf>
    <xf numFmtId="10" fontId="3" fillId="2" borderId="0" xfId="0" applyNumberFormat="1" applyFont="1" applyFill="1" applyAlignment="1" applyProtection="1">
      <alignment vertical="top"/>
      <protection locked="0"/>
    </xf>
    <xf numFmtId="165" fontId="3" fillId="2" borderId="0" xfId="0" applyNumberFormat="1" applyFont="1" applyFill="1" applyAlignment="1" applyProtection="1">
      <alignment vertical="top"/>
      <protection locked="0"/>
    </xf>
    <xf numFmtId="10" fontId="4" fillId="0" borderId="2" xfId="0" applyNumberFormat="1" applyFont="1" applyBorder="1" applyAlignment="1">
      <alignment vertical="top"/>
    </xf>
    <xf numFmtId="165" fontId="4" fillId="0" borderId="2" xfId="0" applyNumberFormat="1" applyFont="1" applyBorder="1" applyAlignment="1">
      <alignment vertical="top"/>
    </xf>
    <xf numFmtId="164" fontId="0" fillId="3" borderId="0" xfId="0" applyNumberFormat="1" applyFont="1" applyFill="1" applyBorder="1" applyAlignment="1" applyProtection="1">
      <alignment vertical="top"/>
      <protection locked="0"/>
    </xf>
    <xf numFmtId="165" fontId="0" fillId="3" borderId="0" xfId="0" applyNumberFormat="1" applyFont="1" applyFill="1" applyAlignment="1" applyProtection="1">
      <alignment vertical="top"/>
      <protection locked="0"/>
    </xf>
    <xf numFmtId="164" fontId="0" fillId="3" borderId="0" xfId="0" applyNumberFormat="1" applyFill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5" fillId="0" borderId="0" xfId="1" applyAlignment="1">
      <alignment horizontal="left" vertical="top" wrapText="1"/>
    </xf>
    <xf numFmtId="0" fontId="5" fillId="0" borderId="0" xfId="1" applyAlignment="1">
      <alignment horizontal="left" wrapText="1"/>
    </xf>
  </cellXfs>
  <cellStyles count="20">
    <cellStyle name="Eingabe Ganzzahl" xfId="3"/>
    <cellStyle name="Eingabe JA" xfId="4"/>
    <cellStyle name="Eingabe Text" xfId="5"/>
    <cellStyle name="Eingabe Ziff%" xfId="6"/>
    <cellStyle name="Ergebnis Ganzzahl" xfId="7"/>
    <cellStyle name="Hyperlink" xfId="2" builtinId="8"/>
    <cellStyle name="Jahreseingabe" xfId="8"/>
    <cellStyle name="Ja-Nein" xfId="9"/>
    <cellStyle name="Standard" xfId="0" builtinId="0"/>
    <cellStyle name="Standard 2" xfId="1"/>
    <cellStyle name="Standard 2 2" xfId="10"/>
    <cellStyle name="Standard ohne Schutz" xfId="11"/>
    <cellStyle name="Steuernummer" xfId="12"/>
    <cellStyle name="Text links" xfId="13"/>
    <cellStyle name="Text links fett" xfId="14"/>
    <cellStyle name="Text rechts" xfId="15"/>
    <cellStyle name="Texteingabe" xfId="16"/>
    <cellStyle name="Textziffer" xfId="17"/>
    <cellStyle name="Zahleneingabe" xfId="18"/>
    <cellStyle name="Zwischensumme" xfId="19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Hager@bmf.gv.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20"/>
  <sheetViews>
    <sheetView tabSelected="1" zoomScaleNormal="100" workbookViewId="0">
      <selection activeCell="A20" sqref="A20"/>
    </sheetView>
  </sheetViews>
  <sheetFormatPr baseColWidth="10" defaultRowHeight="13.2" x14ac:dyDescent="0.25"/>
  <cols>
    <col min="1" max="16384" width="11.5546875" style="16"/>
  </cols>
  <sheetData>
    <row r="1" spans="1:11" x14ac:dyDescent="0.25">
      <c r="A1" s="16" t="s">
        <v>38</v>
      </c>
    </row>
    <row r="3" spans="1:11" ht="28.8" customHeight="1" x14ac:dyDescent="0.2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6.8" customHeight="1" x14ac:dyDescent="0.25">
      <c r="A4" s="60" t="s">
        <v>70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5" customHeight="1" x14ac:dyDescent="0.25">
      <c r="A5" s="61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5" customHeight="1" x14ac:dyDescent="0.25">
      <c r="A6" s="61" t="s">
        <v>51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8" spans="1:11" x14ac:dyDescent="0.25">
      <c r="A8" s="17" t="s">
        <v>39</v>
      </c>
    </row>
    <row r="9" spans="1:11" x14ac:dyDescent="0.25">
      <c r="A9" s="18" t="s">
        <v>40</v>
      </c>
    </row>
    <row r="10" spans="1:11" ht="14.4" x14ac:dyDescent="0.3">
      <c r="A10" s="19" t="s">
        <v>41</v>
      </c>
    </row>
    <row r="11" spans="1:11" ht="14.4" x14ac:dyDescent="0.3">
      <c r="A11" s="20" t="s">
        <v>42</v>
      </c>
    </row>
    <row r="12" spans="1:11" x14ac:dyDescent="0.25">
      <c r="A12" s="21" t="s">
        <v>43</v>
      </c>
    </row>
    <row r="13" spans="1:11" x14ac:dyDescent="0.25">
      <c r="A13" s="21" t="s">
        <v>44</v>
      </c>
    </row>
    <row r="15" spans="1:11" x14ac:dyDescent="0.25">
      <c r="A15" s="22" t="s">
        <v>45</v>
      </c>
    </row>
    <row r="16" spans="1:11" x14ac:dyDescent="0.25">
      <c r="A16" s="23" t="s">
        <v>46</v>
      </c>
    </row>
    <row r="17" spans="1:1" x14ac:dyDescent="0.25">
      <c r="A17" s="16" t="s">
        <v>47</v>
      </c>
    </row>
    <row r="19" spans="1:1" x14ac:dyDescent="0.25">
      <c r="A19" s="24" t="s">
        <v>71</v>
      </c>
    </row>
    <row r="20" spans="1:1" x14ac:dyDescent="0.25">
      <c r="A20" s="16" t="s">
        <v>48</v>
      </c>
    </row>
  </sheetData>
  <sheetProtection sheet="1" objects="1" scenarios="1"/>
  <mergeCells count="4">
    <mergeCell ref="A4:K4"/>
    <mergeCell ref="A5:K5"/>
    <mergeCell ref="A3:K3"/>
    <mergeCell ref="A6:K6"/>
  </mergeCells>
  <hyperlinks>
    <hyperlink ref="A16" r:id="rId1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H104"/>
  <sheetViews>
    <sheetView workbookViewId="0">
      <selection activeCell="D5" sqref="D5"/>
    </sheetView>
  </sheetViews>
  <sheetFormatPr baseColWidth="10" defaultRowHeight="14.4" x14ac:dyDescent="0.3"/>
  <cols>
    <col min="1" max="1" width="2" bestFit="1" customWidth="1"/>
    <col min="2" max="2" width="3.44140625" bestFit="1" customWidth="1"/>
    <col min="3" max="3" width="39.5546875" customWidth="1"/>
    <col min="4" max="6" width="12.6640625" bestFit="1" customWidth="1"/>
    <col min="7" max="7" width="4.44140625" customWidth="1"/>
  </cols>
  <sheetData>
    <row r="1" spans="1:8" x14ac:dyDescent="0.3">
      <c r="A1" s="25"/>
      <c r="B1" s="25"/>
      <c r="C1" s="25" t="s">
        <v>4</v>
      </c>
      <c r="D1" s="31">
        <v>23015</v>
      </c>
      <c r="E1" s="25"/>
      <c r="F1" s="25"/>
      <c r="G1" s="25"/>
      <c r="H1" s="25"/>
    </row>
    <row r="2" spans="1:8" x14ac:dyDescent="0.3">
      <c r="A2" s="25"/>
      <c r="B2" s="25"/>
      <c r="C2" s="25" t="s">
        <v>33</v>
      </c>
      <c r="D2" s="32" t="s">
        <v>34</v>
      </c>
      <c r="E2" s="25"/>
      <c r="F2" s="25"/>
      <c r="G2" s="25"/>
      <c r="H2" s="25"/>
    </row>
    <row r="3" spans="1:8" x14ac:dyDescent="0.3">
      <c r="A3" s="25"/>
      <c r="B3" s="25"/>
      <c r="C3" s="25"/>
      <c r="D3" s="25"/>
      <c r="E3" s="25"/>
      <c r="F3" s="25"/>
      <c r="G3" s="25"/>
      <c r="H3" s="25"/>
    </row>
    <row r="4" spans="1:8" x14ac:dyDescent="0.3">
      <c r="A4" s="25">
        <v>1</v>
      </c>
      <c r="B4" s="25"/>
      <c r="C4" s="33" t="s">
        <v>18</v>
      </c>
      <c r="D4" s="34">
        <f>+E4-1</f>
        <v>1961</v>
      </c>
      <c r="E4" s="35">
        <f>+F4-1</f>
        <v>1962</v>
      </c>
      <c r="F4" s="36">
        <f>YEAR(D1)</f>
        <v>1963</v>
      </c>
      <c r="G4" s="25"/>
      <c r="H4" s="25"/>
    </row>
    <row r="5" spans="1:8" x14ac:dyDescent="0.3">
      <c r="A5" s="25"/>
      <c r="B5" s="25"/>
      <c r="C5" s="26" t="s">
        <v>63</v>
      </c>
      <c r="D5" s="27"/>
      <c r="E5" s="27"/>
      <c r="F5" s="27"/>
      <c r="G5" s="25"/>
      <c r="H5" s="28" t="s">
        <v>62</v>
      </c>
    </row>
    <row r="6" spans="1:8" ht="28.8" x14ac:dyDescent="0.3">
      <c r="A6" s="25"/>
      <c r="B6" s="29" t="s">
        <v>5</v>
      </c>
      <c r="C6" s="26" t="s">
        <v>6</v>
      </c>
      <c r="D6" s="27"/>
      <c r="E6" s="27"/>
      <c r="F6" s="27"/>
      <c r="G6" s="25"/>
      <c r="H6" s="25"/>
    </row>
    <row r="7" spans="1:8" ht="28.8" x14ac:dyDescent="0.3">
      <c r="A7" s="25"/>
      <c r="B7" s="29" t="s">
        <v>7</v>
      </c>
      <c r="C7" s="26" t="s">
        <v>8</v>
      </c>
      <c r="D7" s="27"/>
      <c r="E7" s="27"/>
      <c r="F7" s="27"/>
      <c r="G7" s="25"/>
      <c r="H7" s="25"/>
    </row>
    <row r="8" spans="1:8" x14ac:dyDescent="0.3">
      <c r="A8" s="25"/>
      <c r="B8" s="29" t="s">
        <v>5</v>
      </c>
      <c r="C8" s="26" t="s">
        <v>64</v>
      </c>
      <c r="D8" s="27"/>
      <c r="E8" s="27"/>
      <c r="F8" s="27"/>
      <c r="G8" s="25"/>
      <c r="H8" s="25"/>
    </row>
    <row r="9" spans="1:8" x14ac:dyDescent="0.3">
      <c r="A9" s="25"/>
      <c r="B9" s="29" t="s">
        <v>5</v>
      </c>
      <c r="C9" s="26" t="s">
        <v>65</v>
      </c>
      <c r="D9" s="27"/>
      <c r="E9" s="27"/>
      <c r="F9" s="27"/>
      <c r="G9" s="25"/>
      <c r="H9" s="25"/>
    </row>
    <row r="10" spans="1:8" ht="43.2" x14ac:dyDescent="0.3">
      <c r="A10" s="25"/>
      <c r="B10" s="29" t="s">
        <v>5</v>
      </c>
      <c r="C10" s="26" t="s">
        <v>9</v>
      </c>
      <c r="D10" s="27"/>
      <c r="E10" s="27"/>
      <c r="F10" s="27"/>
      <c r="G10" s="25"/>
      <c r="H10" s="25"/>
    </row>
    <row r="11" spans="1:8" ht="28.8" x14ac:dyDescent="0.3">
      <c r="A11" s="25"/>
      <c r="B11" s="29" t="s">
        <v>5</v>
      </c>
      <c r="C11" s="26" t="s">
        <v>10</v>
      </c>
      <c r="D11" s="27"/>
      <c r="E11" s="27"/>
      <c r="F11" s="27"/>
      <c r="G11" s="25"/>
      <c r="H11" s="25"/>
    </row>
    <row r="12" spans="1:8" x14ac:dyDescent="0.3">
      <c r="A12" s="25"/>
      <c r="B12" s="29" t="s">
        <v>11</v>
      </c>
      <c r="C12" s="26" t="s">
        <v>12</v>
      </c>
      <c r="D12" s="27"/>
      <c r="E12" s="27"/>
      <c r="F12" s="27"/>
      <c r="G12" s="25"/>
      <c r="H12" s="25"/>
    </row>
    <row r="13" spans="1:8" ht="28.8" x14ac:dyDescent="0.3">
      <c r="A13" s="25"/>
      <c r="B13" s="29" t="s">
        <v>5</v>
      </c>
      <c r="C13" s="26" t="s">
        <v>13</v>
      </c>
      <c r="D13" s="27"/>
      <c r="E13" s="27"/>
      <c r="F13" s="27"/>
      <c r="G13" s="25"/>
      <c r="H13" s="25"/>
    </row>
    <row r="14" spans="1:8" ht="43.2" x14ac:dyDescent="0.3">
      <c r="A14" s="25"/>
      <c r="B14" s="29" t="s">
        <v>5</v>
      </c>
      <c r="C14" s="26" t="s">
        <v>66</v>
      </c>
      <c r="D14" s="27"/>
      <c r="E14" s="27"/>
      <c r="F14" s="27"/>
      <c r="G14" s="25"/>
      <c r="H14" s="25"/>
    </row>
    <row r="15" spans="1:8" ht="28.8" x14ac:dyDescent="0.3">
      <c r="A15" s="25"/>
      <c r="B15" s="29" t="s">
        <v>5</v>
      </c>
      <c r="C15" s="26" t="s">
        <v>67</v>
      </c>
      <c r="D15" s="27"/>
      <c r="E15" s="27"/>
      <c r="F15" s="27"/>
      <c r="G15" s="25"/>
      <c r="H15" s="25"/>
    </row>
    <row r="16" spans="1:8" x14ac:dyDescent="0.3">
      <c r="A16" s="25"/>
      <c r="B16" s="29" t="s">
        <v>7</v>
      </c>
      <c r="C16" s="26" t="s">
        <v>68</v>
      </c>
      <c r="D16" s="27"/>
      <c r="E16" s="27"/>
      <c r="F16" s="27"/>
      <c r="G16" s="25"/>
      <c r="H16" s="25"/>
    </row>
    <row r="17" spans="1:8" x14ac:dyDescent="0.3">
      <c r="A17" s="25"/>
      <c r="B17" s="27"/>
      <c r="C17" s="27"/>
      <c r="D17" s="27"/>
      <c r="E17" s="27"/>
      <c r="F17" s="27"/>
      <c r="G17" s="25"/>
      <c r="H17" s="25"/>
    </row>
    <row r="18" spans="1:8" x14ac:dyDescent="0.3">
      <c r="A18" s="25"/>
      <c r="B18" s="27"/>
      <c r="C18" s="27"/>
      <c r="D18" s="27"/>
      <c r="E18" s="27"/>
      <c r="F18" s="27"/>
      <c r="G18" s="25"/>
      <c r="H18" s="25"/>
    </row>
    <row r="19" spans="1:8" x14ac:dyDescent="0.3">
      <c r="A19" s="25"/>
      <c r="B19" s="37" t="s">
        <v>14</v>
      </c>
      <c r="C19" s="38" t="s">
        <v>15</v>
      </c>
      <c r="D19" s="39">
        <f>SUM(D5:D18)</f>
        <v>0</v>
      </c>
      <c r="E19" s="39">
        <f>SUM(E5:E18)</f>
        <v>0</v>
      </c>
      <c r="F19" s="39">
        <f>SUM(F5:F18)</f>
        <v>0</v>
      </c>
      <c r="G19" s="25"/>
      <c r="H19" s="25"/>
    </row>
    <row r="20" spans="1:8" x14ac:dyDescent="0.3">
      <c r="A20" s="25"/>
      <c r="B20" s="25" t="s">
        <v>16</v>
      </c>
      <c r="C20" s="25" t="s">
        <v>17</v>
      </c>
      <c r="D20" s="40">
        <f>ROUND(-0.3*D19,2)</f>
        <v>0</v>
      </c>
      <c r="E20" s="40">
        <f t="shared" ref="E20:F20" si="0">ROUND(-0.3*E19,2)</f>
        <v>0</v>
      </c>
      <c r="F20" s="40">
        <f t="shared" si="0"/>
        <v>0</v>
      </c>
      <c r="G20" s="25"/>
      <c r="H20" s="25"/>
    </row>
    <row r="21" spans="1:8" ht="15" thickBot="1" x14ac:dyDescent="0.35">
      <c r="A21" s="25"/>
      <c r="B21" s="25"/>
      <c r="C21" s="41" t="s">
        <v>18</v>
      </c>
      <c r="D21" s="42">
        <f>SUM(D19:D20)</f>
        <v>0</v>
      </c>
      <c r="E21" s="42">
        <f t="shared" ref="E21:F21" si="1">SUM(E19:E20)</f>
        <v>0</v>
      </c>
      <c r="F21" s="42">
        <f t="shared" si="1"/>
        <v>0</v>
      </c>
      <c r="G21" s="25"/>
      <c r="H21" s="25"/>
    </row>
    <row r="22" spans="1:8" ht="15" thickTop="1" x14ac:dyDescent="0.3">
      <c r="A22" s="25"/>
      <c r="B22" s="25"/>
      <c r="C22" s="43" t="s">
        <v>2</v>
      </c>
      <c r="D22" s="44"/>
      <c r="E22" s="44"/>
      <c r="F22" s="44"/>
      <c r="G22" s="25"/>
      <c r="H22" s="25"/>
    </row>
    <row r="23" spans="1:8" x14ac:dyDescent="0.3">
      <c r="A23" s="25"/>
      <c r="B23" s="25"/>
      <c r="C23" s="45" t="s">
        <v>19</v>
      </c>
      <c r="D23" s="46" t="str">
        <f>IF(D22="","",+D21-D22)</f>
        <v/>
      </c>
      <c r="E23" s="46" t="str">
        <f t="shared" ref="E23:F23" si="2">IF(E22="","",+E21-E22)</f>
        <v/>
      </c>
      <c r="F23" s="46" t="str">
        <f t="shared" si="2"/>
        <v/>
      </c>
      <c r="G23" s="25"/>
      <c r="H23" s="25"/>
    </row>
    <row r="24" spans="1:8" x14ac:dyDescent="0.3">
      <c r="A24" s="25"/>
      <c r="B24" s="25"/>
      <c r="C24" s="25"/>
      <c r="D24" s="25"/>
      <c r="E24" s="25"/>
      <c r="F24" s="25"/>
      <c r="G24" s="25"/>
      <c r="H24" s="25"/>
    </row>
    <row r="25" spans="1:8" x14ac:dyDescent="0.3">
      <c r="A25" s="25"/>
      <c r="B25" s="25"/>
      <c r="C25" s="33" t="s">
        <v>23</v>
      </c>
      <c r="D25" s="34">
        <f>+F$4</f>
        <v>1963</v>
      </c>
      <c r="E25" s="25"/>
      <c r="F25" s="25"/>
      <c r="G25" s="25"/>
      <c r="H25" s="25"/>
    </row>
    <row r="26" spans="1:8" x14ac:dyDescent="0.3">
      <c r="A26" s="25"/>
      <c r="B26" s="25"/>
      <c r="C26" s="33" t="s">
        <v>24</v>
      </c>
      <c r="D26" s="47">
        <f>ROUND(AVERAGE(D21:F21),2)</f>
        <v>0</v>
      </c>
      <c r="E26" s="25"/>
      <c r="F26" s="25"/>
      <c r="G26" s="25"/>
      <c r="H26" s="25"/>
    </row>
    <row r="27" spans="1:8" x14ac:dyDescent="0.3">
      <c r="A27" s="25"/>
      <c r="B27" s="25"/>
      <c r="C27" s="43" t="s">
        <v>2</v>
      </c>
      <c r="D27" s="44"/>
      <c r="E27" s="25"/>
      <c r="F27" s="25"/>
      <c r="G27" s="25"/>
      <c r="H27" s="25"/>
    </row>
    <row r="28" spans="1:8" x14ac:dyDescent="0.3">
      <c r="A28" s="25"/>
      <c r="B28" s="25"/>
      <c r="C28" s="45" t="s">
        <v>19</v>
      </c>
      <c r="D28" s="46">
        <f>+D26-D27</f>
        <v>0</v>
      </c>
      <c r="E28" s="25"/>
      <c r="F28" s="25"/>
      <c r="G28" s="25"/>
      <c r="H28" s="25"/>
    </row>
    <row r="29" spans="1:8" x14ac:dyDescent="0.3">
      <c r="A29" s="25"/>
      <c r="B29" s="25"/>
      <c r="C29" s="48"/>
      <c r="D29" s="49" t="s">
        <v>31</v>
      </c>
      <c r="E29" s="25" t="s">
        <v>28</v>
      </c>
      <c r="F29" s="25"/>
      <c r="G29" s="25"/>
      <c r="H29" s="25"/>
    </row>
    <row r="30" spans="1:8" x14ac:dyDescent="0.3">
      <c r="A30" s="25"/>
      <c r="B30" s="25"/>
      <c r="C30" s="33" t="s">
        <v>31</v>
      </c>
      <c r="D30" s="50">
        <f>+Kapitalisierung!$E$6</f>
        <v>7.9299999999999995E-2</v>
      </c>
      <c r="E30" s="51">
        <f>ROUND(1/D30,4)</f>
        <v>12.610300000000001</v>
      </c>
      <c r="F30" s="25"/>
      <c r="G30" s="25"/>
      <c r="H30" s="28" t="s">
        <v>52</v>
      </c>
    </row>
    <row r="31" spans="1:8" x14ac:dyDescent="0.3">
      <c r="A31" s="25"/>
      <c r="B31" s="25"/>
      <c r="C31" s="43" t="s">
        <v>2</v>
      </c>
      <c r="D31" s="52"/>
      <c r="E31" s="53"/>
      <c r="F31" s="25"/>
      <c r="G31" s="25"/>
      <c r="H31" s="25"/>
    </row>
    <row r="32" spans="1:8" x14ac:dyDescent="0.3">
      <c r="A32" s="25"/>
      <c r="B32" s="25"/>
      <c r="C32" s="45" t="s">
        <v>19</v>
      </c>
      <c r="D32" s="54" t="str">
        <f>IF(D31="","",+D30-D31)</f>
        <v/>
      </c>
      <c r="E32" s="55" t="str">
        <f>IF(E31="","",+E30-E31)</f>
        <v/>
      </c>
      <c r="F32" s="25"/>
      <c r="G32" s="25"/>
      <c r="H32" s="25"/>
    </row>
    <row r="33" spans="1:8" x14ac:dyDescent="0.3">
      <c r="A33" s="25"/>
      <c r="B33" s="25"/>
      <c r="C33" s="48"/>
      <c r="D33" s="49"/>
      <c r="E33" s="25"/>
      <c r="F33" s="25"/>
      <c r="G33" s="25"/>
      <c r="H33" s="25"/>
    </row>
    <row r="34" spans="1:8" x14ac:dyDescent="0.3">
      <c r="A34" s="25"/>
      <c r="B34" s="25"/>
      <c r="C34" s="33" t="s">
        <v>32</v>
      </c>
      <c r="D34" s="34">
        <f>+F$4</f>
        <v>1963</v>
      </c>
      <c r="E34" s="25"/>
      <c r="F34" s="25"/>
      <c r="G34" s="25"/>
      <c r="H34" s="25"/>
    </row>
    <row r="35" spans="1:8" x14ac:dyDescent="0.3">
      <c r="A35" s="25"/>
      <c r="B35" s="25"/>
      <c r="C35" s="26" t="str">
        <f>+C26</f>
        <v>Durchschnitt Betriebsergebnis</v>
      </c>
      <c r="D35" s="56">
        <f>+D26</f>
        <v>0</v>
      </c>
      <c r="E35" s="25"/>
      <c r="F35" s="25"/>
      <c r="G35" s="25"/>
      <c r="H35" s="25"/>
    </row>
    <row r="36" spans="1:8" x14ac:dyDescent="0.3">
      <c r="A36" s="25"/>
      <c r="B36" s="25"/>
      <c r="C36" s="26" t="str">
        <f>+E29</f>
        <v>Faktor</v>
      </c>
      <c r="D36" s="57">
        <f>+E30</f>
        <v>12.610300000000001</v>
      </c>
      <c r="E36" s="25"/>
      <c r="F36" s="25"/>
      <c r="G36" s="25"/>
      <c r="H36" s="25"/>
    </row>
    <row r="37" spans="1:8" ht="15" thickBot="1" x14ac:dyDescent="0.35">
      <c r="A37" s="25"/>
      <c r="B37" s="25"/>
      <c r="C37" s="41" t="str">
        <f>+C25</f>
        <v>Ertragswert</v>
      </c>
      <c r="D37" s="42">
        <f>ROUND(D35*D36,2)</f>
        <v>0</v>
      </c>
      <c r="E37" s="25"/>
      <c r="F37" s="25"/>
      <c r="G37" s="25"/>
      <c r="H37" s="25"/>
    </row>
    <row r="38" spans="1:8" ht="15" thickTop="1" x14ac:dyDescent="0.3">
      <c r="A38" s="25"/>
      <c r="B38" s="25"/>
      <c r="C38" s="43" t="s">
        <v>2</v>
      </c>
      <c r="D38" s="44"/>
      <c r="E38" s="25"/>
      <c r="F38" s="25"/>
      <c r="G38" s="25"/>
      <c r="H38" s="25"/>
    </row>
    <row r="39" spans="1:8" x14ac:dyDescent="0.3">
      <c r="A39" s="25"/>
      <c r="B39" s="25"/>
      <c r="C39" s="45" t="s">
        <v>3</v>
      </c>
      <c r="D39" s="46" t="str">
        <f>IF(D38="","",+D37-D38)</f>
        <v/>
      </c>
      <c r="E39" s="25"/>
      <c r="F39" s="25"/>
      <c r="G39" s="25"/>
      <c r="H39" s="25"/>
    </row>
    <row r="40" spans="1:8" x14ac:dyDescent="0.3">
      <c r="A40" s="25"/>
      <c r="B40" s="25"/>
      <c r="C40" s="48"/>
      <c r="D40" s="49"/>
      <c r="E40" s="25"/>
      <c r="F40" s="25"/>
      <c r="G40" s="25"/>
      <c r="H40" s="25"/>
    </row>
    <row r="41" spans="1:8" x14ac:dyDescent="0.3">
      <c r="A41" s="25">
        <f>+A4+1</f>
        <v>2</v>
      </c>
      <c r="B41" s="25"/>
      <c r="C41" s="33" t="s">
        <v>20</v>
      </c>
      <c r="D41" s="34">
        <f>+F$4</f>
        <v>1963</v>
      </c>
      <c r="E41" s="25"/>
      <c r="F41" s="25"/>
      <c r="G41" s="25"/>
      <c r="H41" s="25"/>
    </row>
    <row r="42" spans="1:8" x14ac:dyDescent="0.3">
      <c r="A42" s="25"/>
      <c r="B42" s="27"/>
      <c r="C42" s="27"/>
      <c r="D42" s="27"/>
      <c r="E42" s="25"/>
      <c r="F42" s="25"/>
      <c r="G42" s="25"/>
      <c r="H42" s="25"/>
    </row>
    <row r="43" spans="1:8" x14ac:dyDescent="0.3">
      <c r="A43" s="25"/>
      <c r="B43" s="27"/>
      <c r="C43" s="27"/>
      <c r="D43" s="27"/>
      <c r="E43" s="25"/>
      <c r="F43" s="25"/>
      <c r="G43" s="25"/>
      <c r="H43" s="25"/>
    </row>
    <row r="44" spans="1:8" x14ac:dyDescent="0.3">
      <c r="A44" s="25"/>
      <c r="B44" s="27"/>
      <c r="C44" s="27"/>
      <c r="D44" s="27"/>
      <c r="E44" s="25"/>
      <c r="F44" s="25"/>
      <c r="G44" s="25"/>
      <c r="H44" s="25"/>
    </row>
    <row r="45" spans="1:8" ht="15" thickBot="1" x14ac:dyDescent="0.35">
      <c r="A45" s="25"/>
      <c r="B45" s="25"/>
      <c r="C45" s="41" t="s">
        <v>1</v>
      </c>
      <c r="D45" s="42">
        <f>SUM(D42:D44)</f>
        <v>0</v>
      </c>
      <c r="E45" s="25"/>
      <c r="F45" s="25"/>
      <c r="G45" s="25"/>
      <c r="H45" s="25"/>
    </row>
    <row r="46" spans="1:8" ht="15" thickTop="1" x14ac:dyDescent="0.3">
      <c r="A46" s="25"/>
      <c r="B46" s="25"/>
      <c r="C46" s="43" t="s">
        <v>2</v>
      </c>
      <c r="D46" s="44"/>
      <c r="E46" s="25"/>
      <c r="F46" s="25"/>
      <c r="G46" s="25"/>
      <c r="H46" s="25"/>
    </row>
    <row r="47" spans="1:8" x14ac:dyDescent="0.3">
      <c r="A47" s="25"/>
      <c r="B47" s="25"/>
      <c r="C47" s="45" t="s">
        <v>3</v>
      </c>
      <c r="D47" s="46" t="str">
        <f>IF(D46="","",+D45-D46)</f>
        <v/>
      </c>
      <c r="E47" s="25"/>
      <c r="F47" s="25"/>
      <c r="G47" s="25"/>
      <c r="H47" s="25"/>
    </row>
    <row r="48" spans="1:8" x14ac:dyDescent="0.3">
      <c r="A48" s="25"/>
      <c r="B48" s="25"/>
      <c r="C48" s="25"/>
      <c r="D48" s="25"/>
      <c r="E48" s="25"/>
      <c r="F48" s="25"/>
      <c r="G48" s="25"/>
      <c r="H48" s="25"/>
    </row>
    <row r="49" spans="1:8" x14ac:dyDescent="0.3">
      <c r="A49" s="25">
        <f>+A41+1</f>
        <v>3</v>
      </c>
      <c r="B49" s="25"/>
      <c r="C49" s="33" t="s">
        <v>21</v>
      </c>
      <c r="D49" s="34">
        <f>+F$4</f>
        <v>1963</v>
      </c>
      <c r="E49" s="25"/>
      <c r="F49" s="25"/>
      <c r="G49" s="25"/>
      <c r="H49" s="25"/>
    </row>
    <row r="50" spans="1:8" x14ac:dyDescent="0.3">
      <c r="A50" s="25"/>
      <c r="B50" s="27"/>
      <c r="C50" s="27" t="s">
        <v>0</v>
      </c>
      <c r="D50" s="27"/>
      <c r="E50" s="25"/>
      <c r="F50" s="25"/>
      <c r="G50" s="25"/>
      <c r="H50" s="25"/>
    </row>
    <row r="51" spans="1:8" x14ac:dyDescent="0.3">
      <c r="A51" s="25"/>
      <c r="B51" s="27"/>
      <c r="C51" s="27"/>
      <c r="D51" s="27"/>
      <c r="E51" s="25"/>
      <c r="F51" s="25"/>
      <c r="G51" s="25"/>
      <c r="H51" s="25"/>
    </row>
    <row r="52" spans="1:8" x14ac:dyDescent="0.3">
      <c r="A52" s="25"/>
      <c r="B52" s="27"/>
      <c r="C52" s="27"/>
      <c r="D52" s="27"/>
      <c r="E52" s="25"/>
      <c r="F52" s="25"/>
      <c r="G52" s="25"/>
      <c r="H52" s="25"/>
    </row>
    <row r="53" spans="1:8" ht="15" thickBot="1" x14ac:dyDescent="0.35">
      <c r="A53" s="25"/>
      <c r="B53" s="25"/>
      <c r="C53" s="41" t="s">
        <v>1</v>
      </c>
      <c r="D53" s="42">
        <f>SUM(D50:D52)</f>
        <v>0</v>
      </c>
      <c r="E53" s="25"/>
      <c r="F53" s="25"/>
      <c r="G53" s="25"/>
      <c r="H53" s="25"/>
    </row>
    <row r="54" spans="1:8" ht="15" thickTop="1" x14ac:dyDescent="0.3">
      <c r="A54" s="25"/>
      <c r="B54" s="25"/>
      <c r="C54" s="43" t="s">
        <v>2</v>
      </c>
      <c r="D54" s="44"/>
      <c r="E54" s="25"/>
      <c r="F54" s="25"/>
      <c r="G54" s="25"/>
      <c r="H54" s="25"/>
    </row>
    <row r="55" spans="1:8" x14ac:dyDescent="0.3">
      <c r="A55" s="25"/>
      <c r="B55" s="25"/>
      <c r="C55" s="45" t="s">
        <v>3</v>
      </c>
      <c r="D55" s="46" t="str">
        <f>IF(D54="","",+D53-D54)</f>
        <v/>
      </c>
      <c r="E55" s="25"/>
      <c r="F55" s="25"/>
      <c r="G55" s="25"/>
      <c r="H55" s="25"/>
    </row>
    <row r="56" spans="1:8" x14ac:dyDescent="0.3">
      <c r="A56" s="25"/>
      <c r="B56" s="25"/>
      <c r="C56" s="25"/>
      <c r="D56" s="25"/>
      <c r="E56" s="25"/>
      <c r="F56" s="25"/>
      <c r="G56" s="25"/>
      <c r="H56" s="25"/>
    </row>
    <row r="57" spans="1:8" x14ac:dyDescent="0.3">
      <c r="A57" s="25">
        <f>+A49+1</f>
        <v>4</v>
      </c>
      <c r="B57" s="25"/>
      <c r="C57" s="33" t="s">
        <v>22</v>
      </c>
      <c r="D57" s="34">
        <f>+F$4</f>
        <v>1963</v>
      </c>
      <c r="E57" s="25"/>
      <c r="F57" s="25"/>
      <c r="G57" s="25"/>
      <c r="H57" s="25"/>
    </row>
    <row r="58" spans="1:8" x14ac:dyDescent="0.3">
      <c r="A58" s="25"/>
      <c r="B58" s="27"/>
      <c r="C58" s="27" t="s">
        <v>0</v>
      </c>
      <c r="D58" s="27"/>
      <c r="E58" s="25"/>
      <c r="F58" s="25"/>
      <c r="G58" s="25"/>
      <c r="H58" s="25"/>
    </row>
    <row r="59" spans="1:8" x14ac:dyDescent="0.3">
      <c r="A59" s="25"/>
      <c r="B59" s="27"/>
      <c r="C59" s="27"/>
      <c r="D59" s="27"/>
      <c r="E59" s="25"/>
      <c r="F59" s="25"/>
      <c r="G59" s="25"/>
      <c r="H59" s="25"/>
    </row>
    <row r="60" spans="1:8" x14ac:dyDescent="0.3">
      <c r="A60" s="25"/>
      <c r="B60" s="27"/>
      <c r="C60" s="27"/>
      <c r="D60" s="27"/>
      <c r="E60" s="25"/>
      <c r="F60" s="25"/>
      <c r="G60" s="25"/>
      <c r="H60" s="25"/>
    </row>
    <row r="61" spans="1:8" ht="15" thickBot="1" x14ac:dyDescent="0.35">
      <c r="A61" s="25"/>
      <c r="B61" s="25"/>
      <c r="C61" s="41" t="s">
        <v>1</v>
      </c>
      <c r="D61" s="42">
        <f>SUM(D58:D60)</f>
        <v>0</v>
      </c>
      <c r="E61" s="25"/>
      <c r="F61" s="25"/>
      <c r="G61" s="25"/>
      <c r="H61" s="25"/>
    </row>
    <row r="62" spans="1:8" ht="15" thickTop="1" x14ac:dyDescent="0.3">
      <c r="A62" s="25"/>
      <c r="B62" s="25"/>
      <c r="C62" s="43" t="s">
        <v>2</v>
      </c>
      <c r="D62" s="44"/>
      <c r="E62" s="25"/>
      <c r="F62" s="25"/>
      <c r="G62" s="25"/>
      <c r="H62" s="25"/>
    </row>
    <row r="63" spans="1:8" x14ac:dyDescent="0.3">
      <c r="A63" s="25"/>
      <c r="B63" s="25"/>
      <c r="C63" s="45" t="s">
        <v>3</v>
      </c>
      <c r="D63" s="46" t="str">
        <f>IF(D62="","",+D61-D62)</f>
        <v/>
      </c>
      <c r="E63" s="25"/>
      <c r="F63" s="25"/>
      <c r="G63" s="25"/>
      <c r="H63" s="25"/>
    </row>
    <row r="64" spans="1:8" x14ac:dyDescent="0.3">
      <c r="A64" s="25"/>
      <c r="B64" s="25"/>
      <c r="C64" s="25"/>
      <c r="D64" s="25"/>
      <c r="E64" s="25"/>
      <c r="F64" s="25"/>
      <c r="G64" s="25"/>
      <c r="H64" s="25"/>
    </row>
    <row r="65" spans="1:8" x14ac:dyDescent="0.3">
      <c r="A65" s="25">
        <f>+A57+1</f>
        <v>5</v>
      </c>
      <c r="B65" s="25"/>
      <c r="C65" s="33" t="s">
        <v>53</v>
      </c>
      <c r="D65" s="34">
        <f>+F$4</f>
        <v>1963</v>
      </c>
      <c r="E65" s="25"/>
      <c r="F65" s="25"/>
      <c r="G65" s="25"/>
      <c r="H65" s="25"/>
    </row>
    <row r="66" spans="1:8" x14ac:dyDescent="0.3">
      <c r="A66" s="25"/>
      <c r="B66" s="25"/>
      <c r="C66" s="25" t="s">
        <v>54</v>
      </c>
      <c r="D66" s="27"/>
      <c r="E66" s="25"/>
      <c r="F66" s="25"/>
      <c r="G66" s="25"/>
      <c r="H66" s="25"/>
    </row>
    <row r="67" spans="1:8" x14ac:dyDescent="0.3">
      <c r="A67" s="25"/>
      <c r="B67" s="25"/>
      <c r="C67" s="28" t="s">
        <v>55</v>
      </c>
      <c r="D67" s="25"/>
      <c r="E67" s="25"/>
      <c r="F67" s="25"/>
      <c r="G67" s="25"/>
      <c r="H67" s="25"/>
    </row>
    <row r="68" spans="1:8" ht="28.8" x14ac:dyDescent="0.3">
      <c r="A68" s="25"/>
      <c r="B68" s="25"/>
      <c r="C68" s="30" t="s">
        <v>56</v>
      </c>
      <c r="D68" s="27"/>
      <c r="E68" s="25"/>
      <c r="F68" s="25"/>
      <c r="G68" s="25"/>
      <c r="H68" s="25"/>
    </row>
    <row r="69" spans="1:8" x14ac:dyDescent="0.3">
      <c r="A69" s="25"/>
      <c r="B69" s="25"/>
      <c r="C69" s="27"/>
      <c r="D69" s="27"/>
      <c r="E69" s="25"/>
      <c r="F69" s="25"/>
      <c r="G69" s="25"/>
      <c r="H69" s="25"/>
    </row>
    <row r="70" spans="1:8" x14ac:dyDescent="0.3">
      <c r="A70" s="25"/>
      <c r="B70" s="25"/>
      <c r="C70" s="27"/>
      <c r="D70" s="27"/>
      <c r="E70" s="25"/>
      <c r="F70" s="25"/>
      <c r="G70" s="25"/>
      <c r="H70" s="25"/>
    </row>
    <row r="71" spans="1:8" x14ac:dyDescent="0.3">
      <c r="A71" s="25"/>
      <c r="B71" s="25"/>
      <c r="C71" s="28" t="s">
        <v>58</v>
      </c>
      <c r="D71" s="25"/>
      <c r="E71" s="25"/>
      <c r="F71" s="25"/>
      <c r="G71" s="25"/>
      <c r="H71" s="25"/>
    </row>
    <row r="72" spans="1:8" x14ac:dyDescent="0.3">
      <c r="A72" s="25"/>
      <c r="B72" s="29" t="s">
        <v>16</v>
      </c>
      <c r="C72" s="27" t="s">
        <v>61</v>
      </c>
      <c r="D72" s="27"/>
      <c r="E72" s="25"/>
      <c r="F72" s="25"/>
      <c r="G72" s="25"/>
      <c r="H72" s="25"/>
    </row>
    <row r="73" spans="1:8" x14ac:dyDescent="0.3">
      <c r="A73" s="25"/>
      <c r="B73" s="29" t="s">
        <v>7</v>
      </c>
      <c r="C73" s="27" t="s">
        <v>57</v>
      </c>
      <c r="D73" s="27"/>
      <c r="E73" s="25"/>
      <c r="F73" s="25"/>
      <c r="G73" s="25"/>
      <c r="H73" s="25"/>
    </row>
    <row r="74" spans="1:8" x14ac:dyDescent="0.3">
      <c r="A74" s="25"/>
      <c r="B74" s="25"/>
      <c r="C74" s="27"/>
      <c r="D74" s="27"/>
      <c r="E74" s="25"/>
      <c r="F74" s="25"/>
      <c r="G74" s="25"/>
      <c r="H74" s="25"/>
    </row>
    <row r="75" spans="1:8" x14ac:dyDescent="0.3">
      <c r="A75" s="25"/>
      <c r="B75" s="25"/>
      <c r="C75" s="28" t="s">
        <v>59</v>
      </c>
      <c r="D75" s="25"/>
      <c r="E75" s="25"/>
      <c r="F75" s="25"/>
      <c r="G75" s="25"/>
      <c r="H75" s="25"/>
    </row>
    <row r="76" spans="1:8" x14ac:dyDescent="0.3">
      <c r="A76" s="25"/>
      <c r="B76" s="25"/>
      <c r="C76" s="27"/>
      <c r="D76" s="27"/>
      <c r="E76" s="25"/>
      <c r="F76" s="25"/>
      <c r="G76" s="25"/>
      <c r="H76" s="25"/>
    </row>
    <row r="77" spans="1:8" x14ac:dyDescent="0.3">
      <c r="A77" s="25"/>
      <c r="B77" s="25"/>
      <c r="C77" s="27"/>
      <c r="D77" s="27"/>
      <c r="E77" s="25"/>
      <c r="F77" s="25"/>
      <c r="G77" s="25"/>
      <c r="H77" s="25"/>
    </row>
    <row r="78" spans="1:8" x14ac:dyDescent="0.3">
      <c r="A78" s="25"/>
      <c r="B78" s="25"/>
      <c r="C78" s="27"/>
      <c r="D78" s="27"/>
      <c r="E78" s="25"/>
      <c r="F78" s="25"/>
      <c r="G78" s="25"/>
      <c r="H78" s="25"/>
    </row>
    <row r="79" spans="1:8" ht="15" thickBot="1" x14ac:dyDescent="0.35">
      <c r="A79" s="25"/>
      <c r="B79" s="25"/>
      <c r="C79" s="41" t="s">
        <v>1</v>
      </c>
      <c r="D79" s="42">
        <f>SUM(D66:D78)</f>
        <v>0</v>
      </c>
      <c r="E79" s="25"/>
      <c r="F79" s="25"/>
      <c r="G79" s="25"/>
      <c r="H79" s="25"/>
    </row>
    <row r="80" spans="1:8" ht="15" thickTop="1" x14ac:dyDescent="0.3">
      <c r="A80" s="25"/>
      <c r="B80" s="25"/>
      <c r="C80" s="43" t="s">
        <v>2</v>
      </c>
      <c r="D80" s="44"/>
      <c r="E80" s="25"/>
      <c r="F80" s="25"/>
      <c r="G80" s="25"/>
      <c r="H80" s="25"/>
    </row>
    <row r="81" spans="1:8" x14ac:dyDescent="0.3">
      <c r="A81" s="25"/>
      <c r="B81" s="25"/>
      <c r="C81" s="45" t="s">
        <v>3</v>
      </c>
      <c r="D81" s="46" t="str">
        <f>IF(D80="","",+D79-D80)</f>
        <v/>
      </c>
      <c r="E81" s="25"/>
      <c r="F81" s="25"/>
      <c r="G81" s="25"/>
      <c r="H81" s="25"/>
    </row>
    <row r="82" spans="1:8" x14ac:dyDescent="0.3">
      <c r="A82" s="25"/>
      <c r="B82" s="25"/>
      <c r="C82" s="25"/>
      <c r="D82" s="25"/>
      <c r="E82" s="25"/>
      <c r="F82" s="25"/>
      <c r="G82" s="25"/>
      <c r="H82" s="25"/>
    </row>
    <row r="83" spans="1:8" x14ac:dyDescent="0.3">
      <c r="A83" s="25">
        <f>+A57+1</f>
        <v>5</v>
      </c>
      <c r="B83" s="25"/>
      <c r="C83" s="33" t="s">
        <v>35</v>
      </c>
      <c r="D83" s="34">
        <f>+F$4</f>
        <v>1963</v>
      </c>
      <c r="E83" s="25"/>
      <c r="F83" s="25"/>
      <c r="G83" s="25"/>
      <c r="H83" s="25"/>
    </row>
    <row r="84" spans="1:8" x14ac:dyDescent="0.3">
      <c r="A84" s="25"/>
      <c r="B84" s="25"/>
      <c r="C84" s="25" t="str">
        <f>+C37</f>
        <v>Ertragswert</v>
      </c>
      <c r="D84" s="58">
        <f>+D37</f>
        <v>0</v>
      </c>
      <c r="E84" s="25"/>
      <c r="F84" s="25"/>
      <c r="G84" s="25"/>
      <c r="H84" s="25"/>
    </row>
    <row r="85" spans="1:8" x14ac:dyDescent="0.3">
      <c r="A85" s="25"/>
      <c r="B85" s="25"/>
      <c r="C85" s="25" t="str">
        <f>+C41</f>
        <v>nicht betriebsnotwendiges Vermögen</v>
      </c>
      <c r="D85" s="58">
        <f>+D45</f>
        <v>0</v>
      </c>
      <c r="E85" s="25"/>
      <c r="F85" s="25"/>
      <c r="G85" s="25"/>
      <c r="H85" s="25"/>
    </row>
    <row r="86" spans="1:8" x14ac:dyDescent="0.3">
      <c r="A86" s="25"/>
      <c r="B86" s="25"/>
      <c r="C86" s="25" t="str">
        <f>+C49</f>
        <v>Beteiligungen</v>
      </c>
      <c r="D86" s="58">
        <f>+D53</f>
        <v>0</v>
      </c>
      <c r="E86" s="25"/>
      <c r="F86" s="25"/>
      <c r="G86" s="25"/>
      <c r="H86" s="25"/>
    </row>
    <row r="87" spans="1:8" x14ac:dyDescent="0.3">
      <c r="A87" s="25"/>
      <c r="B87" s="25"/>
      <c r="C87" s="25" t="str">
        <f>+C57</f>
        <v>Junges Vermögen</v>
      </c>
      <c r="D87" s="58">
        <f>+D61</f>
        <v>0</v>
      </c>
      <c r="E87" s="25"/>
      <c r="F87" s="25"/>
      <c r="G87" s="25"/>
      <c r="H87" s="25"/>
    </row>
    <row r="88" spans="1:8" x14ac:dyDescent="0.3">
      <c r="A88" s="25"/>
      <c r="B88" s="27"/>
      <c r="C88" s="27"/>
      <c r="D88" s="27"/>
      <c r="E88" s="25"/>
      <c r="F88" s="25"/>
      <c r="G88" s="25"/>
      <c r="H88" s="25"/>
    </row>
    <row r="89" spans="1:8" ht="15" thickBot="1" x14ac:dyDescent="0.35">
      <c r="A89" s="25"/>
      <c r="B89" s="25"/>
      <c r="C89" s="41" t="s">
        <v>60</v>
      </c>
      <c r="D89" s="42">
        <f>SUM(D84:D88)</f>
        <v>0</v>
      </c>
      <c r="E89" s="40" t="str">
        <f>+$D$2</f>
        <v>EUR</v>
      </c>
      <c r="F89" s="25"/>
      <c r="G89" s="25"/>
      <c r="H89" s="25"/>
    </row>
    <row r="90" spans="1:8" ht="15" thickTop="1" x14ac:dyDescent="0.3">
      <c r="A90" s="25"/>
      <c r="B90" s="25"/>
      <c r="C90" s="43" t="s">
        <v>2</v>
      </c>
      <c r="D90" s="44"/>
      <c r="E90" s="40" t="str">
        <f t="shared" ref="E90:E91" si="3">+$D$2</f>
        <v>EUR</v>
      </c>
      <c r="F90" s="25"/>
      <c r="G90" s="25"/>
      <c r="H90" s="25"/>
    </row>
    <row r="91" spans="1:8" x14ac:dyDescent="0.3">
      <c r="A91" s="25"/>
      <c r="B91" s="25"/>
      <c r="C91" s="45" t="s">
        <v>3</v>
      </c>
      <c r="D91" s="46" t="str">
        <f>IF(D90="","",+D89-D90)</f>
        <v/>
      </c>
      <c r="E91" s="40" t="str">
        <f t="shared" si="3"/>
        <v>EUR</v>
      </c>
      <c r="F91" s="25"/>
      <c r="G91" s="25"/>
      <c r="H91" s="25"/>
    </row>
    <row r="92" spans="1:8" x14ac:dyDescent="0.3">
      <c r="A92" s="25"/>
      <c r="B92" s="25"/>
      <c r="C92" s="25"/>
      <c r="D92" s="25"/>
      <c r="E92" s="25"/>
      <c r="F92" s="25"/>
      <c r="G92" s="25"/>
      <c r="H92" s="25"/>
    </row>
    <row r="93" spans="1:8" x14ac:dyDescent="0.3">
      <c r="A93" s="25"/>
      <c r="B93" s="25"/>
      <c r="C93" s="25" t="str">
        <f>+C89</f>
        <v>Zwischensumme</v>
      </c>
      <c r="D93" s="40">
        <f>+D89</f>
        <v>0</v>
      </c>
      <c r="E93" s="25"/>
      <c r="F93" s="25"/>
      <c r="G93" s="25"/>
      <c r="H93" s="25"/>
    </row>
    <row r="94" spans="1:8" x14ac:dyDescent="0.3">
      <c r="A94" s="25"/>
      <c r="B94" s="25"/>
      <c r="C94" s="25" t="s">
        <v>53</v>
      </c>
      <c r="D94" s="40">
        <f>+D79</f>
        <v>0</v>
      </c>
      <c r="E94" s="25"/>
      <c r="F94" s="25"/>
      <c r="G94" s="25"/>
      <c r="H94" s="25"/>
    </row>
    <row r="95" spans="1:8" ht="15" thickBot="1" x14ac:dyDescent="0.35">
      <c r="A95" s="25"/>
      <c r="B95" s="25"/>
      <c r="C95" s="41" t="s">
        <v>35</v>
      </c>
      <c r="D95" s="42">
        <f>MAX(D93:D94)</f>
        <v>0</v>
      </c>
      <c r="E95" s="40" t="str">
        <f>+$D$2</f>
        <v>EUR</v>
      </c>
      <c r="F95" s="25"/>
      <c r="G95" s="25"/>
      <c r="H95" s="25"/>
    </row>
    <row r="96" spans="1:8" ht="15" thickTop="1" x14ac:dyDescent="0.3">
      <c r="A96" s="25"/>
      <c r="B96" s="25"/>
      <c r="C96" s="43" t="s">
        <v>2</v>
      </c>
      <c r="D96" s="44"/>
      <c r="E96" s="40" t="str">
        <f t="shared" ref="E96:E97" si="4">+$D$2</f>
        <v>EUR</v>
      </c>
      <c r="F96" s="25"/>
      <c r="G96" s="25"/>
      <c r="H96" s="25"/>
    </row>
    <row r="97" spans="1:8" x14ac:dyDescent="0.3">
      <c r="A97" s="25"/>
      <c r="B97" s="25"/>
      <c r="C97" s="45" t="s">
        <v>3</v>
      </c>
      <c r="D97" s="46" t="str">
        <f>IF(D96="","",+D95-D96)</f>
        <v/>
      </c>
      <c r="E97" s="40" t="str">
        <f t="shared" si="4"/>
        <v>EUR</v>
      </c>
      <c r="F97" s="25"/>
      <c r="G97" s="25"/>
      <c r="H97" s="25"/>
    </row>
    <row r="98" spans="1:8" x14ac:dyDescent="0.3">
      <c r="A98" s="25"/>
      <c r="B98" s="25"/>
      <c r="C98" s="25"/>
      <c r="D98" s="25"/>
      <c r="E98" s="25"/>
      <c r="F98" s="25"/>
      <c r="G98" s="25"/>
      <c r="H98" s="25"/>
    </row>
    <row r="99" spans="1:8" x14ac:dyDescent="0.3">
      <c r="A99" s="25"/>
      <c r="B99" s="25"/>
      <c r="C99" s="25" t="str">
        <f>+C83</f>
        <v>Unternehmenswert</v>
      </c>
      <c r="D99" s="40">
        <f>+D89</f>
        <v>0</v>
      </c>
      <c r="E99" s="40" t="str">
        <f>+$D$2</f>
        <v>EUR</v>
      </c>
      <c r="F99" s="25"/>
      <c r="G99" s="25"/>
      <c r="H99" s="25"/>
    </row>
    <row r="100" spans="1:8" x14ac:dyDescent="0.3">
      <c r="A100" s="25"/>
      <c r="B100" s="25"/>
      <c r="C100" s="25" t="s">
        <v>69</v>
      </c>
      <c r="D100" s="27"/>
      <c r="E100" s="59" t="s">
        <v>36</v>
      </c>
      <c r="F100" s="25"/>
      <c r="G100" s="25"/>
      <c r="H100" s="25"/>
    </row>
    <row r="101" spans="1:8" ht="15" thickBot="1" x14ac:dyDescent="0.35">
      <c r="A101" s="25"/>
      <c r="B101" s="25"/>
      <c r="C101" s="41" t="s">
        <v>37</v>
      </c>
      <c r="D101" s="42">
        <f>IF(D100="",D99,ROUND(D99/D100,2))</f>
        <v>0</v>
      </c>
      <c r="E101" s="25"/>
      <c r="F101" s="25"/>
      <c r="G101" s="25"/>
      <c r="H101" s="25"/>
    </row>
    <row r="102" spans="1:8" ht="15" thickTop="1" x14ac:dyDescent="0.3">
      <c r="A102" s="25"/>
      <c r="B102" s="25"/>
      <c r="C102" s="43" t="s">
        <v>2</v>
      </c>
      <c r="D102" s="44"/>
      <c r="E102" s="25"/>
      <c r="F102" s="25"/>
      <c r="G102" s="25"/>
      <c r="H102" s="25"/>
    </row>
    <row r="103" spans="1:8" x14ac:dyDescent="0.3">
      <c r="A103" s="25"/>
      <c r="B103" s="25"/>
      <c r="C103" s="45" t="s">
        <v>3</v>
      </c>
      <c r="D103" s="46" t="str">
        <f>IF(D102="","",+D101-D102)</f>
        <v/>
      </c>
      <c r="E103" s="25"/>
      <c r="F103" s="25"/>
      <c r="G103" s="25"/>
      <c r="H103" s="25"/>
    </row>
    <row r="104" spans="1:8" x14ac:dyDescent="0.3">
      <c r="A104" s="25"/>
      <c r="B104" s="25"/>
      <c r="C104" s="25"/>
      <c r="D104" s="25"/>
      <c r="E104" s="25"/>
      <c r="F104" s="25"/>
      <c r="G104" s="25"/>
      <c r="H104" s="25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&amp;L&amp;F&amp;C&amp;A</oddHeader>
    <oddFooter>&amp;L&amp;D&amp;T&amp;C- &amp;P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12"/>
  <sheetViews>
    <sheetView workbookViewId="0">
      <selection activeCell="E2" sqref="E2:E10"/>
    </sheetView>
  </sheetViews>
  <sheetFormatPr baseColWidth="10" defaultRowHeight="14.4" x14ac:dyDescent="0.3"/>
  <cols>
    <col min="1" max="1" width="2" bestFit="1" customWidth="1"/>
  </cols>
  <sheetData>
    <row r="1" spans="1:6" x14ac:dyDescent="0.3">
      <c r="A1">
        <v>1</v>
      </c>
      <c r="B1" s="1" t="s">
        <v>0</v>
      </c>
      <c r="C1" s="4" t="s">
        <v>25</v>
      </c>
      <c r="D1" s="4" t="s">
        <v>26</v>
      </c>
      <c r="E1" s="4" t="s">
        <v>27</v>
      </c>
      <c r="F1" s="4" t="s">
        <v>28</v>
      </c>
    </row>
    <row r="2" spans="1:6" x14ac:dyDescent="0.3">
      <c r="B2" s="1">
        <v>2007</v>
      </c>
      <c r="C2" s="11">
        <v>4.02E-2</v>
      </c>
      <c r="D2" s="11">
        <v>4.4999999999999998E-2</v>
      </c>
      <c r="E2" s="12">
        <f>+C2+D2</f>
        <v>8.5199999999999998E-2</v>
      </c>
      <c r="F2" s="13">
        <v>11.737</v>
      </c>
    </row>
    <row r="3" spans="1:6" x14ac:dyDescent="0.3">
      <c r="B3" s="1">
        <v>2008</v>
      </c>
      <c r="C3" s="11">
        <v>4.58E-2</v>
      </c>
      <c r="D3" s="11">
        <v>4.4999999999999998E-2</v>
      </c>
      <c r="E3" s="12">
        <f t="shared" ref="E3:E11" si="0">+C3+D3</f>
        <v>9.0799999999999992E-2</v>
      </c>
      <c r="F3" s="13">
        <v>11.013199999999999</v>
      </c>
    </row>
    <row r="4" spans="1:6" x14ac:dyDescent="0.3">
      <c r="B4" s="1">
        <v>2009</v>
      </c>
      <c r="C4" s="11">
        <v>3.61E-2</v>
      </c>
      <c r="D4" s="11">
        <v>4.4999999999999998E-2</v>
      </c>
      <c r="E4" s="12">
        <f t="shared" si="0"/>
        <v>8.1100000000000005E-2</v>
      </c>
      <c r="F4" s="13">
        <v>12.330399999999999</v>
      </c>
    </row>
    <row r="5" spans="1:6" x14ac:dyDescent="0.3">
      <c r="B5" s="1">
        <v>2010</v>
      </c>
      <c r="C5" s="11">
        <v>3.9800000000000002E-2</v>
      </c>
      <c r="D5" s="11">
        <v>4.4999999999999998E-2</v>
      </c>
      <c r="E5" s="12">
        <f t="shared" si="0"/>
        <v>8.48E-2</v>
      </c>
      <c r="F5" s="13">
        <v>11.792400000000001</v>
      </c>
    </row>
    <row r="6" spans="1:6" x14ac:dyDescent="0.3">
      <c r="B6" s="1">
        <v>2011</v>
      </c>
      <c r="C6" s="11">
        <v>3.4299999999999997E-2</v>
      </c>
      <c r="D6" s="11">
        <v>4.4999999999999998E-2</v>
      </c>
      <c r="E6" s="12">
        <f t="shared" si="0"/>
        <v>7.9299999999999995E-2</v>
      </c>
      <c r="F6" s="13">
        <v>12.610300000000001</v>
      </c>
    </row>
    <row r="7" spans="1:6" x14ac:dyDescent="0.3">
      <c r="B7" s="1">
        <v>2012</v>
      </c>
      <c r="C7" s="11">
        <v>2.4400000000000002E-2</v>
      </c>
      <c r="D7" s="11">
        <v>4.4999999999999998E-2</v>
      </c>
      <c r="E7" s="12">
        <f t="shared" si="0"/>
        <v>6.9400000000000003E-2</v>
      </c>
      <c r="F7" s="13">
        <v>14.4092</v>
      </c>
    </row>
    <row r="8" spans="1:6" x14ac:dyDescent="0.3">
      <c r="B8" s="1">
        <v>2013</v>
      </c>
      <c r="C8" s="11">
        <v>2.0400000000000001E-2</v>
      </c>
      <c r="D8" s="11">
        <v>4.4999999999999998E-2</v>
      </c>
      <c r="E8" s="12">
        <f t="shared" si="0"/>
        <v>6.54E-2</v>
      </c>
      <c r="F8" s="13">
        <v>15.2905</v>
      </c>
    </row>
    <row r="9" spans="1:6" x14ac:dyDescent="0.3">
      <c r="B9" s="1">
        <v>2014</v>
      </c>
      <c r="C9" s="11">
        <v>2.5899999999999999E-2</v>
      </c>
      <c r="D9" s="11">
        <v>4.4999999999999998E-2</v>
      </c>
      <c r="E9" s="12">
        <f t="shared" si="0"/>
        <v>7.0899999999999991E-2</v>
      </c>
      <c r="F9" s="13">
        <v>14.1043</v>
      </c>
    </row>
    <row r="10" spans="1:6" x14ac:dyDescent="0.3">
      <c r="B10" s="1">
        <v>2015</v>
      </c>
      <c r="C10" s="11">
        <v>9.9000000000000008E-3</v>
      </c>
      <c r="D10" s="11">
        <v>4.4999999999999998E-2</v>
      </c>
      <c r="E10" s="12">
        <f t="shared" si="0"/>
        <v>5.4899999999999997E-2</v>
      </c>
      <c r="F10" s="13">
        <v>18.2149</v>
      </c>
    </row>
    <row r="11" spans="1:6" x14ac:dyDescent="0.3">
      <c r="B11" t="s">
        <v>29</v>
      </c>
      <c r="C11" s="11">
        <v>1.0999999999999999E-2</v>
      </c>
      <c r="D11" s="11">
        <v>4.4999999999999998E-2</v>
      </c>
      <c r="E11" s="11">
        <f t="shared" si="0"/>
        <v>5.5999999999999994E-2</v>
      </c>
      <c r="F11" s="13">
        <v>17.857099999999999</v>
      </c>
    </row>
    <row r="12" spans="1:6" x14ac:dyDescent="0.3">
      <c r="B12" s="1" t="s">
        <v>30</v>
      </c>
      <c r="C12" s="11">
        <f>+E12-D12</f>
        <v>2.7727272727272725E-2</v>
      </c>
      <c r="D12" s="11">
        <f>+D11</f>
        <v>4.4999999999999998E-2</v>
      </c>
      <c r="E12" s="14">
        <f>1/F12</f>
        <v>7.2727272727272724E-2</v>
      </c>
      <c r="F12" s="15">
        <v>13.75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&amp;L&amp;F&amp;C&amp;A</oddHeader>
    <oddFooter>&amp;L&amp;D&amp;T&amp;C-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3"/>
  <sheetViews>
    <sheetView workbookViewId="0">
      <selection activeCell="C2" sqref="C2:E6"/>
    </sheetView>
  </sheetViews>
  <sheetFormatPr baseColWidth="10" defaultRowHeight="14.4" x14ac:dyDescent="0.3"/>
  <cols>
    <col min="1" max="1" width="2" bestFit="1" customWidth="1"/>
  </cols>
  <sheetData>
    <row r="1" spans="1:5" x14ac:dyDescent="0.3">
      <c r="A1">
        <v>1</v>
      </c>
      <c r="B1" s="1" t="s">
        <v>0</v>
      </c>
      <c r="C1" s="4">
        <v>1963</v>
      </c>
      <c r="D1" s="4">
        <f>+C1+1</f>
        <v>1964</v>
      </c>
      <c r="E1" s="4">
        <f>+D1+1</f>
        <v>1965</v>
      </c>
    </row>
    <row r="2" spans="1:5" x14ac:dyDescent="0.3">
      <c r="C2" s="8"/>
      <c r="D2" s="8"/>
      <c r="E2" s="8"/>
    </row>
    <row r="3" spans="1:5" x14ac:dyDescent="0.3">
      <c r="C3" s="8"/>
      <c r="D3" s="8"/>
      <c r="E3" s="8"/>
    </row>
    <row r="4" spans="1:5" ht="15" thickBot="1" x14ac:dyDescent="0.35">
      <c r="B4" s="3" t="s">
        <v>1</v>
      </c>
      <c r="C4" s="9">
        <f>SUM(C2:C3)</f>
        <v>0</v>
      </c>
      <c r="D4" s="9">
        <f t="shared" ref="D4:E4" si="0">SUM(D2:D3)</f>
        <v>0</v>
      </c>
      <c r="E4" s="9">
        <f t="shared" si="0"/>
        <v>0</v>
      </c>
    </row>
    <row r="5" spans="1:5" ht="15" thickTop="1" x14ac:dyDescent="0.3">
      <c r="B5" t="s">
        <v>2</v>
      </c>
      <c r="C5" s="8"/>
      <c r="D5" s="8"/>
      <c r="E5" s="8"/>
    </row>
    <row r="6" spans="1:5" x14ac:dyDescent="0.3">
      <c r="B6" s="2" t="s">
        <v>3</v>
      </c>
      <c r="C6" s="10">
        <f>+C4-C5</f>
        <v>0</v>
      </c>
      <c r="D6" s="10">
        <f t="shared" ref="D6:E6" si="1">+D4-D5</f>
        <v>0</v>
      </c>
      <c r="E6" s="10">
        <f t="shared" si="1"/>
        <v>0</v>
      </c>
    </row>
    <row r="8" spans="1:5" x14ac:dyDescent="0.3">
      <c r="A8">
        <f>+A1+1</f>
        <v>2</v>
      </c>
      <c r="B8" s="1" t="s">
        <v>0</v>
      </c>
      <c r="C8" s="4">
        <f>+C$1</f>
        <v>1963</v>
      </c>
      <c r="D8" s="4">
        <f t="shared" ref="D8:E8" si="2">+D$1</f>
        <v>1964</v>
      </c>
      <c r="E8" s="4">
        <f t="shared" si="2"/>
        <v>1965</v>
      </c>
    </row>
    <row r="9" spans="1:5" x14ac:dyDescent="0.3">
      <c r="C9" s="5"/>
      <c r="D9" s="5"/>
      <c r="E9" s="5"/>
    </row>
    <row r="10" spans="1:5" x14ac:dyDescent="0.3">
      <c r="C10" s="5"/>
      <c r="D10" s="5"/>
      <c r="E10" s="5"/>
    </row>
    <row r="11" spans="1:5" ht="15" thickBot="1" x14ac:dyDescent="0.35">
      <c r="B11" s="3" t="s">
        <v>1</v>
      </c>
      <c r="C11" s="6">
        <f>SUM(C9:C10)</f>
        <v>0</v>
      </c>
      <c r="D11" s="6">
        <f t="shared" ref="D11" si="3">SUM(D9:D10)</f>
        <v>0</v>
      </c>
      <c r="E11" s="6">
        <f t="shared" ref="E11" si="4">SUM(E9:E10)</f>
        <v>0</v>
      </c>
    </row>
    <row r="12" spans="1:5" ht="15" thickTop="1" x14ac:dyDescent="0.3">
      <c r="B12" t="s">
        <v>2</v>
      </c>
      <c r="C12" s="5"/>
      <c r="D12" s="5"/>
      <c r="E12" s="5"/>
    </row>
    <row r="13" spans="1:5" x14ac:dyDescent="0.3">
      <c r="B13" s="2" t="s">
        <v>3</v>
      </c>
      <c r="C13" s="7">
        <f>+C11-C12</f>
        <v>0</v>
      </c>
      <c r="D13" s="7">
        <f t="shared" ref="D13" si="5">+D11-D12</f>
        <v>0</v>
      </c>
      <c r="E13" s="7">
        <f t="shared" ref="E13" si="6">+E11-E12</f>
        <v>0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headerFooter>
    <oddHeader>&amp;L&amp;F&amp;C&amp;A</oddHeader>
    <oddFooter>&amp;L&amp;D&amp;T&amp;C-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Allgemeine Hinweise</vt:lpstr>
      <vt:lpstr>Berechnung</vt:lpstr>
      <vt:lpstr>Kapitalisierung</vt:lpstr>
      <vt:lpstr>Tabelle1</vt:lpstr>
      <vt:lpstr>Berechnung!Druckbereich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Hager</dc:creator>
  <cp:lastModifiedBy>Peter Hager</cp:lastModifiedBy>
  <cp:lastPrinted>2020-07-11T05:54:19Z</cp:lastPrinted>
  <dcterms:created xsi:type="dcterms:W3CDTF">2016-11-11T07:07:35Z</dcterms:created>
  <dcterms:modified xsi:type="dcterms:W3CDTF">2021-04-06T04:35:51Z</dcterms:modified>
</cp:coreProperties>
</file>